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30" windowWidth="12120" windowHeight="7680" activeTab="0"/>
  </bookViews>
  <sheets>
    <sheet name="BACHILLERATO" sheetId="1" r:id="rId1"/>
  </sheets>
  <definedNames/>
  <calcPr fullCalcOnLoad="1"/>
</workbook>
</file>

<file path=xl/sharedStrings.xml><?xml version="1.0" encoding="utf-8"?>
<sst xmlns="http://schemas.openxmlformats.org/spreadsheetml/2006/main" count="59" uniqueCount="28">
  <si>
    <t>MUNICIPIO</t>
  </si>
  <si>
    <t>Municipio</t>
  </si>
  <si>
    <t>Institución</t>
  </si>
  <si>
    <t>Alumnos</t>
  </si>
  <si>
    <t>Grupos</t>
  </si>
  <si>
    <t>Docentes</t>
  </si>
  <si>
    <t>Escuelas</t>
  </si>
  <si>
    <t>Ensenada</t>
  </si>
  <si>
    <t>CECYTE</t>
  </si>
  <si>
    <t>COBACH</t>
  </si>
  <si>
    <t>DGB</t>
  </si>
  <si>
    <t>PARTICULAR</t>
  </si>
  <si>
    <t>TOTAL</t>
  </si>
  <si>
    <t>Mexicali</t>
  </si>
  <si>
    <t>Tecate</t>
  </si>
  <si>
    <t>Tijuana</t>
  </si>
  <si>
    <t>Baja California</t>
  </si>
  <si>
    <t>DGETI</t>
  </si>
  <si>
    <t>DGETA</t>
  </si>
  <si>
    <t>DGETM</t>
  </si>
  <si>
    <t>Dirección de Planeación, Programación y Presupuesto</t>
  </si>
  <si>
    <t>Departamento de Información y Estadística Educativa</t>
  </si>
  <si>
    <t>Inicio de Cursos 2012-2013</t>
  </si>
  <si>
    <t>Playas de Rosarito</t>
  </si>
  <si>
    <t>Hombres</t>
  </si>
  <si>
    <t>Mujeres</t>
  </si>
  <si>
    <t>Alumnos, Docentes y Escuelas de Bachillerato por Institución y Genero</t>
  </si>
  <si>
    <t>Total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</si>
</sst>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 style="double">
        <color indexed="22"/>
      </right>
      <top>
        <color indexed="63"/>
      </top>
      <bottom style="double">
        <color indexed="22"/>
      </bottom>
    </border>
    <border>
      <left style="double">
        <color indexed="22"/>
      </left>
      <right>
        <color indexed="63"/>
      </right>
      <top style="double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double">
        <color indexed="22"/>
      </bottom>
    </border>
    <border>
      <left>
        <color indexed="63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10" xfId="53" applyFont="1" applyFill="1" applyBorder="1" applyAlignment="1">
      <alignment horizontal="center" vertical="center"/>
      <protection/>
    </xf>
    <xf numFmtId="3" fontId="4" fillId="0" borderId="10" xfId="53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45" fillId="33" borderId="10" xfId="53" applyFont="1" applyFill="1" applyBorder="1" applyAlignment="1">
      <alignment horizontal="center" vertical="center"/>
      <protection/>
    </xf>
    <xf numFmtId="0" fontId="46" fillId="33" borderId="10" xfId="53" applyFont="1" applyFill="1" applyBorder="1" applyAlignment="1">
      <alignment horizontal="center" vertical="center"/>
      <protection/>
    </xf>
    <xf numFmtId="3" fontId="46" fillId="33" borderId="10" xfId="53" applyNumberFormat="1" applyFont="1" applyFill="1" applyBorder="1" applyAlignment="1">
      <alignment horizontal="center" vertical="center"/>
      <protection/>
    </xf>
    <xf numFmtId="0" fontId="3" fillId="34" borderId="10" xfId="53" applyFont="1" applyFill="1" applyBorder="1" applyAlignment="1">
      <alignment horizontal="center" vertical="center"/>
      <protection/>
    </xf>
    <xf numFmtId="3" fontId="3" fillId="34" borderId="10" xfId="53" applyNumberFormat="1" applyFont="1" applyFill="1" applyBorder="1" applyAlignment="1">
      <alignment horizontal="center" vertical="center"/>
      <protection/>
    </xf>
    <xf numFmtId="0" fontId="47" fillId="35" borderId="11" xfId="54" applyFont="1" applyFill="1" applyBorder="1" applyAlignment="1">
      <alignment horizontal="center" vertical="center"/>
      <protection/>
    </xf>
    <xf numFmtId="0" fontId="47" fillId="35" borderId="12" xfId="54" applyFont="1" applyFill="1" applyBorder="1" applyAlignment="1">
      <alignment horizontal="center" vertical="center"/>
      <protection/>
    </xf>
    <xf numFmtId="0" fontId="47" fillId="35" borderId="13" xfId="54" applyFont="1" applyFill="1" applyBorder="1" applyAlignment="1">
      <alignment horizontal="center" vertical="center"/>
      <protection/>
    </xf>
    <xf numFmtId="0" fontId="47" fillId="35" borderId="14" xfId="54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47" fillId="33" borderId="10" xfId="53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47" fillId="35" borderId="10" xfId="54" applyFont="1" applyFill="1" applyBorder="1" applyAlignment="1">
      <alignment horizontal="center" vertical="center" wrapText="1"/>
      <protection/>
    </xf>
    <xf numFmtId="0" fontId="47" fillId="35" borderId="10" xfId="0" applyFont="1" applyFill="1" applyBorder="1" applyAlignment="1">
      <alignment vertical="center" wrapText="1"/>
    </xf>
    <xf numFmtId="0" fontId="47" fillId="35" borderId="15" xfId="54" applyFont="1" applyFill="1" applyBorder="1" applyAlignment="1">
      <alignment horizontal="center" vertical="center"/>
      <protection/>
    </xf>
    <xf numFmtId="0" fontId="47" fillId="35" borderId="11" xfId="54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achillerato Institución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showGridLines="0" tabSelected="1" zoomScale="120" zoomScaleNormal="120" zoomScalePageLayoutView="0" workbookViewId="0" topLeftCell="A1">
      <selection activeCell="A2" sqref="A2:H2"/>
    </sheetView>
  </sheetViews>
  <sheetFormatPr defaultColWidth="11.421875" defaultRowHeight="12.75"/>
  <cols>
    <col min="1" max="1" width="15.7109375" style="1" customWidth="1"/>
    <col min="2" max="2" width="14.00390625" style="1" customWidth="1"/>
    <col min="3" max="5" width="11.8515625" style="1" customWidth="1"/>
    <col min="6" max="6" width="12.57421875" style="1" customWidth="1"/>
    <col min="7" max="7" width="12.00390625" style="1" customWidth="1"/>
    <col min="8" max="8" width="13.28125" style="1" customWidth="1"/>
    <col min="9" max="16384" width="11.421875" style="1" customWidth="1"/>
  </cols>
  <sheetData>
    <row r="1" spans="1:8" ht="15" customHeight="1">
      <c r="A1" s="17" t="s">
        <v>20</v>
      </c>
      <c r="B1" s="17"/>
      <c r="C1" s="17"/>
      <c r="D1" s="17"/>
      <c r="E1" s="17"/>
      <c r="F1" s="17"/>
      <c r="G1" s="17"/>
      <c r="H1" s="17"/>
    </row>
    <row r="2" spans="1:8" ht="15" customHeight="1">
      <c r="A2" s="17" t="s">
        <v>21</v>
      </c>
      <c r="B2" s="17"/>
      <c r="C2" s="17"/>
      <c r="D2" s="17"/>
      <c r="E2" s="17"/>
      <c r="F2" s="17"/>
      <c r="G2" s="17"/>
      <c r="H2" s="17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15" customHeight="1">
      <c r="A4" s="17" t="s">
        <v>26</v>
      </c>
      <c r="B4" s="17"/>
      <c r="C4" s="17"/>
      <c r="D4" s="17"/>
      <c r="E4" s="17"/>
      <c r="F4" s="17"/>
      <c r="G4" s="17"/>
      <c r="H4" s="17"/>
    </row>
    <row r="5" spans="1:8" ht="15" customHeight="1">
      <c r="A5" s="17" t="s">
        <v>22</v>
      </c>
      <c r="B5" s="17"/>
      <c r="C5" s="17"/>
      <c r="D5" s="17"/>
      <c r="E5" s="17"/>
      <c r="F5" s="17"/>
      <c r="G5" s="17"/>
      <c r="H5" s="17"/>
    </row>
    <row r="6" ht="15" customHeight="1" thickBot="1"/>
    <row r="7" spans="1:8" ht="18.75" customHeight="1" thickBot="1" thickTop="1">
      <c r="A7" s="18" t="s">
        <v>1</v>
      </c>
      <c r="B7" s="18" t="s">
        <v>2</v>
      </c>
      <c r="C7" s="12" t="s">
        <v>3</v>
      </c>
      <c r="D7" s="13"/>
      <c r="E7" s="14"/>
      <c r="F7" s="20" t="s">
        <v>4</v>
      </c>
      <c r="G7" s="18" t="s">
        <v>5</v>
      </c>
      <c r="H7" s="18" t="s">
        <v>6</v>
      </c>
    </row>
    <row r="8" spans="1:8" ht="18.75" customHeight="1" thickBot="1" thickTop="1">
      <c r="A8" s="19" t="s">
        <v>0</v>
      </c>
      <c r="B8" s="19"/>
      <c r="C8" s="11" t="s">
        <v>24</v>
      </c>
      <c r="D8" s="11" t="s">
        <v>25</v>
      </c>
      <c r="E8" s="11" t="s">
        <v>27</v>
      </c>
      <c r="F8" s="21"/>
      <c r="G8" s="19"/>
      <c r="H8" s="19" t="s">
        <v>6</v>
      </c>
    </row>
    <row r="9" spans="1:8" s="5" customFormat="1" ht="18.75" customHeight="1" thickBot="1" thickTop="1">
      <c r="A9" s="15" t="s">
        <v>7</v>
      </c>
      <c r="B9" s="3" t="s">
        <v>8</v>
      </c>
      <c r="C9" s="4">
        <v>1127</v>
      </c>
      <c r="D9" s="4">
        <v>1178</v>
      </c>
      <c r="E9" s="4">
        <f>+C9+D9</f>
        <v>2305</v>
      </c>
      <c r="F9" s="4">
        <v>70</v>
      </c>
      <c r="G9" s="4">
        <v>204</v>
      </c>
      <c r="H9" s="4">
        <v>4</v>
      </c>
    </row>
    <row r="10" spans="1:8" s="5" customFormat="1" ht="18.75" customHeight="1" thickBot="1" thickTop="1">
      <c r="A10" s="15"/>
      <c r="B10" s="3" t="s">
        <v>9</v>
      </c>
      <c r="C10" s="4">
        <v>3000</v>
      </c>
      <c r="D10" s="4">
        <v>3041</v>
      </c>
      <c r="E10" s="4">
        <f aca="true" t="shared" si="0" ref="E10:E45">+C10+D10</f>
        <v>6041</v>
      </c>
      <c r="F10" s="4">
        <v>154</v>
      </c>
      <c r="G10" s="4">
        <v>253</v>
      </c>
      <c r="H10" s="4">
        <v>14</v>
      </c>
    </row>
    <row r="11" spans="1:8" s="5" customFormat="1" ht="18.75" customHeight="1" thickBot="1" thickTop="1">
      <c r="A11" s="15"/>
      <c r="B11" s="3" t="s">
        <v>10</v>
      </c>
      <c r="C11" s="4">
        <v>226</v>
      </c>
      <c r="D11" s="4">
        <v>230</v>
      </c>
      <c r="E11" s="4">
        <f t="shared" si="0"/>
        <v>456</v>
      </c>
      <c r="F11" s="4">
        <v>16</v>
      </c>
      <c r="G11" s="4">
        <v>23</v>
      </c>
      <c r="H11" s="4">
        <v>1</v>
      </c>
    </row>
    <row r="12" spans="1:8" s="5" customFormat="1" ht="18.75" customHeight="1" thickBot="1" thickTop="1">
      <c r="A12" s="15"/>
      <c r="B12" s="3" t="s">
        <v>18</v>
      </c>
      <c r="C12" s="4">
        <v>1116</v>
      </c>
      <c r="D12" s="4">
        <v>1121</v>
      </c>
      <c r="E12" s="4">
        <f t="shared" si="0"/>
        <v>2237</v>
      </c>
      <c r="F12" s="4">
        <v>59</v>
      </c>
      <c r="G12" s="4">
        <v>84</v>
      </c>
      <c r="H12" s="4">
        <v>2</v>
      </c>
    </row>
    <row r="13" spans="1:8" s="5" customFormat="1" ht="18.75" customHeight="1" thickBot="1" thickTop="1">
      <c r="A13" s="15"/>
      <c r="B13" s="3" t="s">
        <v>17</v>
      </c>
      <c r="C13" s="4">
        <v>2151</v>
      </c>
      <c r="D13" s="4">
        <v>1985</v>
      </c>
      <c r="E13" s="4">
        <f t="shared" si="0"/>
        <v>4136</v>
      </c>
      <c r="F13" s="4">
        <v>96</v>
      </c>
      <c r="G13" s="4">
        <v>155</v>
      </c>
      <c r="H13" s="4">
        <v>4</v>
      </c>
    </row>
    <row r="14" spans="1:8" s="5" customFormat="1" ht="18.75" customHeight="1" thickBot="1" thickTop="1">
      <c r="A14" s="15"/>
      <c r="B14" s="3" t="s">
        <v>19</v>
      </c>
      <c r="C14" s="4">
        <v>807</v>
      </c>
      <c r="D14" s="4">
        <v>706</v>
      </c>
      <c r="E14" s="4">
        <f t="shared" si="0"/>
        <v>1513</v>
      </c>
      <c r="F14" s="4">
        <v>55</v>
      </c>
      <c r="G14" s="4">
        <v>94</v>
      </c>
      <c r="H14" s="4">
        <v>2</v>
      </c>
    </row>
    <row r="15" spans="1:8" s="5" customFormat="1" ht="18.75" customHeight="1" thickBot="1" thickTop="1">
      <c r="A15" s="15"/>
      <c r="B15" s="3" t="s">
        <v>11</v>
      </c>
      <c r="C15" s="4">
        <v>948</v>
      </c>
      <c r="D15" s="4">
        <v>954</v>
      </c>
      <c r="E15" s="4">
        <f t="shared" si="0"/>
        <v>1902</v>
      </c>
      <c r="F15" s="4">
        <f>91</f>
        <v>91</v>
      </c>
      <c r="G15" s="4">
        <f>301</f>
        <v>301</v>
      </c>
      <c r="H15" s="4">
        <f>16</f>
        <v>16</v>
      </c>
    </row>
    <row r="16" spans="1:8" s="5" customFormat="1" ht="18.75" customHeight="1" thickBot="1" thickTop="1">
      <c r="A16" s="15"/>
      <c r="B16" s="9" t="s">
        <v>12</v>
      </c>
      <c r="C16" s="10">
        <f aca="true" t="shared" si="1" ref="C16:H16">SUM(C9:C15)</f>
        <v>9375</v>
      </c>
      <c r="D16" s="10">
        <f t="shared" si="1"/>
        <v>9215</v>
      </c>
      <c r="E16" s="10">
        <f t="shared" si="1"/>
        <v>18590</v>
      </c>
      <c r="F16" s="10">
        <f t="shared" si="1"/>
        <v>541</v>
      </c>
      <c r="G16" s="10">
        <f t="shared" si="1"/>
        <v>1114</v>
      </c>
      <c r="H16" s="10">
        <f t="shared" si="1"/>
        <v>43</v>
      </c>
    </row>
    <row r="17" spans="1:8" s="5" customFormat="1" ht="18.75" customHeight="1" thickBot="1" thickTop="1">
      <c r="A17" s="15" t="s">
        <v>13</v>
      </c>
      <c r="B17" s="3" t="s">
        <v>8</v>
      </c>
      <c r="C17" s="4">
        <v>4486</v>
      </c>
      <c r="D17" s="4">
        <v>3935</v>
      </c>
      <c r="E17" s="4">
        <f t="shared" si="0"/>
        <v>8421</v>
      </c>
      <c r="F17" s="4">
        <v>236</v>
      </c>
      <c r="G17" s="4">
        <v>700</v>
      </c>
      <c r="H17" s="4">
        <v>21</v>
      </c>
    </row>
    <row r="18" spans="1:8" s="5" customFormat="1" ht="18.75" customHeight="1" thickBot="1" thickTop="1">
      <c r="A18" s="15"/>
      <c r="B18" s="3" t="s">
        <v>9</v>
      </c>
      <c r="C18" s="4">
        <v>6509</v>
      </c>
      <c r="D18" s="4">
        <v>7331</v>
      </c>
      <c r="E18" s="4">
        <f t="shared" si="0"/>
        <v>13840</v>
      </c>
      <c r="F18" s="4">
        <v>337</v>
      </c>
      <c r="G18" s="4">
        <v>774</v>
      </c>
      <c r="H18" s="4">
        <v>18</v>
      </c>
    </row>
    <row r="19" spans="1:8" s="5" customFormat="1" ht="18.75" customHeight="1" thickBot="1" thickTop="1">
      <c r="A19" s="15"/>
      <c r="B19" s="3" t="s">
        <v>10</v>
      </c>
      <c r="C19" s="4">
        <v>83</v>
      </c>
      <c r="D19" s="4">
        <v>58</v>
      </c>
      <c r="E19" s="4">
        <f t="shared" si="0"/>
        <v>141</v>
      </c>
      <c r="F19" s="4">
        <v>3</v>
      </c>
      <c r="G19" s="4">
        <v>11</v>
      </c>
      <c r="H19" s="4">
        <v>1</v>
      </c>
    </row>
    <row r="20" spans="1:8" s="5" customFormat="1" ht="18.75" customHeight="1" thickBot="1" thickTop="1">
      <c r="A20" s="15"/>
      <c r="B20" s="3" t="s">
        <v>18</v>
      </c>
      <c r="C20" s="4">
        <v>395</v>
      </c>
      <c r="D20" s="4">
        <v>335</v>
      </c>
      <c r="E20" s="4">
        <f t="shared" si="0"/>
        <v>730</v>
      </c>
      <c r="F20" s="4">
        <v>21</v>
      </c>
      <c r="G20" s="4">
        <v>41</v>
      </c>
      <c r="H20" s="4">
        <v>1</v>
      </c>
    </row>
    <row r="21" spans="1:8" s="5" customFormat="1" ht="18.75" customHeight="1" thickBot="1" thickTop="1">
      <c r="A21" s="15"/>
      <c r="B21" s="3" t="s">
        <v>17</v>
      </c>
      <c r="C21" s="4">
        <v>3556</v>
      </c>
      <c r="D21" s="4">
        <v>3184</v>
      </c>
      <c r="E21" s="4">
        <f t="shared" si="0"/>
        <v>6740</v>
      </c>
      <c r="F21" s="4">
        <v>155</v>
      </c>
      <c r="G21" s="4">
        <v>373</v>
      </c>
      <c r="H21" s="4">
        <v>8</v>
      </c>
    </row>
    <row r="22" spans="1:8" s="5" customFormat="1" ht="18.75" customHeight="1" thickBot="1" thickTop="1">
      <c r="A22" s="15"/>
      <c r="B22" s="3" t="s">
        <v>11</v>
      </c>
      <c r="C22" s="4">
        <v>3253</v>
      </c>
      <c r="D22" s="4">
        <v>2986</v>
      </c>
      <c r="E22" s="4">
        <f t="shared" si="0"/>
        <v>6239</v>
      </c>
      <c r="F22" s="4">
        <f>209</f>
        <v>209</v>
      </c>
      <c r="G22" s="4">
        <f>641</f>
        <v>641</v>
      </c>
      <c r="H22" s="4">
        <v>27</v>
      </c>
    </row>
    <row r="23" spans="1:8" s="5" customFormat="1" ht="18.75" customHeight="1" thickBot="1" thickTop="1">
      <c r="A23" s="15"/>
      <c r="B23" s="9" t="s">
        <v>12</v>
      </c>
      <c r="C23" s="10">
        <f aca="true" t="shared" si="2" ref="C23:H23">SUM(C17:C22)</f>
        <v>18282</v>
      </c>
      <c r="D23" s="10">
        <f t="shared" si="2"/>
        <v>17829</v>
      </c>
      <c r="E23" s="10">
        <f t="shared" si="2"/>
        <v>36111</v>
      </c>
      <c r="F23" s="10">
        <f t="shared" si="2"/>
        <v>961</v>
      </c>
      <c r="G23" s="10">
        <f t="shared" si="2"/>
        <v>2540</v>
      </c>
      <c r="H23" s="10">
        <f t="shared" si="2"/>
        <v>76</v>
      </c>
    </row>
    <row r="24" spans="1:8" s="5" customFormat="1" ht="18.75" customHeight="1" thickBot="1" thickTop="1">
      <c r="A24" s="15" t="s">
        <v>14</v>
      </c>
      <c r="B24" s="3" t="s">
        <v>8</v>
      </c>
      <c r="C24" s="4">
        <v>285</v>
      </c>
      <c r="D24" s="4">
        <v>221</v>
      </c>
      <c r="E24" s="4">
        <f t="shared" si="0"/>
        <v>506</v>
      </c>
      <c r="F24" s="4">
        <v>18</v>
      </c>
      <c r="G24" s="4">
        <v>54</v>
      </c>
      <c r="H24" s="4">
        <v>2</v>
      </c>
    </row>
    <row r="25" spans="1:8" s="5" customFormat="1" ht="18.75" customHeight="1" thickBot="1" thickTop="1">
      <c r="A25" s="15"/>
      <c r="B25" s="3" t="s">
        <v>9</v>
      </c>
      <c r="C25" s="4">
        <v>1066</v>
      </c>
      <c r="D25" s="4">
        <v>1172</v>
      </c>
      <c r="E25" s="4">
        <f t="shared" si="0"/>
        <v>2238</v>
      </c>
      <c r="F25" s="4">
        <v>52</v>
      </c>
      <c r="G25" s="4">
        <v>136</v>
      </c>
      <c r="H25" s="4">
        <v>7</v>
      </c>
    </row>
    <row r="26" spans="1:8" s="5" customFormat="1" ht="18.75" customHeight="1" thickBot="1" thickTop="1">
      <c r="A26" s="15"/>
      <c r="B26" s="3" t="s">
        <v>17</v>
      </c>
      <c r="C26" s="4">
        <v>486</v>
      </c>
      <c r="D26" s="4">
        <v>525</v>
      </c>
      <c r="E26" s="4">
        <f t="shared" si="0"/>
        <v>1011</v>
      </c>
      <c r="F26" s="4">
        <v>21</v>
      </c>
      <c r="G26" s="4">
        <v>47</v>
      </c>
      <c r="H26" s="4">
        <v>2</v>
      </c>
    </row>
    <row r="27" spans="1:8" s="5" customFormat="1" ht="18.75" customHeight="1" thickBot="1" thickTop="1">
      <c r="A27" s="15"/>
      <c r="B27" s="3" t="s">
        <v>11</v>
      </c>
      <c r="C27" s="4">
        <v>41</v>
      </c>
      <c r="D27" s="4">
        <v>25</v>
      </c>
      <c r="E27" s="4">
        <f t="shared" si="0"/>
        <v>66</v>
      </c>
      <c r="F27" s="4">
        <f>6</f>
        <v>6</v>
      </c>
      <c r="G27" s="4">
        <f>40</f>
        <v>40</v>
      </c>
      <c r="H27" s="4">
        <f>3</f>
        <v>3</v>
      </c>
    </row>
    <row r="28" spans="1:8" s="5" customFormat="1" ht="18.75" customHeight="1" thickBot="1" thickTop="1">
      <c r="A28" s="15"/>
      <c r="B28" s="9" t="s">
        <v>12</v>
      </c>
      <c r="C28" s="10">
        <f aca="true" t="shared" si="3" ref="C28:H28">SUM(C24:C27)</f>
        <v>1878</v>
      </c>
      <c r="D28" s="10">
        <f t="shared" si="3"/>
        <v>1943</v>
      </c>
      <c r="E28" s="10">
        <f t="shared" si="3"/>
        <v>3821</v>
      </c>
      <c r="F28" s="10">
        <f t="shared" si="3"/>
        <v>97</v>
      </c>
      <c r="G28" s="10">
        <f t="shared" si="3"/>
        <v>277</v>
      </c>
      <c r="H28" s="10">
        <f t="shared" si="3"/>
        <v>14</v>
      </c>
    </row>
    <row r="29" spans="1:8" s="5" customFormat="1" ht="18.75" customHeight="1" thickBot="1" thickTop="1">
      <c r="A29" s="15" t="s">
        <v>15</v>
      </c>
      <c r="B29" s="3" t="s">
        <v>8</v>
      </c>
      <c r="C29" s="4">
        <v>8391</v>
      </c>
      <c r="D29" s="4">
        <v>7183</v>
      </c>
      <c r="E29" s="4">
        <f t="shared" si="0"/>
        <v>15574</v>
      </c>
      <c r="F29" s="4">
        <v>400</v>
      </c>
      <c r="G29" s="4">
        <v>973</v>
      </c>
      <c r="H29" s="4">
        <v>21</v>
      </c>
    </row>
    <row r="30" spans="1:8" s="5" customFormat="1" ht="18.75" customHeight="1" thickBot="1" thickTop="1">
      <c r="A30" s="15"/>
      <c r="B30" s="3" t="s">
        <v>9</v>
      </c>
      <c r="C30" s="4">
        <v>4824</v>
      </c>
      <c r="D30" s="4">
        <v>5922</v>
      </c>
      <c r="E30" s="4">
        <f t="shared" si="0"/>
        <v>10746</v>
      </c>
      <c r="F30" s="4">
        <v>231</v>
      </c>
      <c r="G30" s="4">
        <v>391</v>
      </c>
      <c r="H30" s="4">
        <v>13</v>
      </c>
    </row>
    <row r="31" spans="1:8" s="5" customFormat="1" ht="18.75" customHeight="1" thickBot="1" thickTop="1">
      <c r="A31" s="15"/>
      <c r="B31" s="3" t="s">
        <v>10</v>
      </c>
      <c r="C31" s="4">
        <v>2215</v>
      </c>
      <c r="D31" s="4">
        <v>2760</v>
      </c>
      <c r="E31" s="4">
        <f t="shared" si="0"/>
        <v>4975</v>
      </c>
      <c r="F31" s="4">
        <v>102</v>
      </c>
      <c r="G31" s="4">
        <v>176</v>
      </c>
      <c r="H31" s="4">
        <v>1</v>
      </c>
    </row>
    <row r="32" spans="1:8" s="5" customFormat="1" ht="18.75" customHeight="1" thickBot="1" thickTop="1">
      <c r="A32" s="15"/>
      <c r="B32" s="3" t="s">
        <v>17</v>
      </c>
      <c r="C32" s="4">
        <v>5222</v>
      </c>
      <c r="D32" s="4">
        <v>5597</v>
      </c>
      <c r="E32" s="4">
        <f t="shared" si="0"/>
        <v>10819</v>
      </c>
      <c r="F32" s="4">
        <v>222</v>
      </c>
      <c r="G32" s="4">
        <v>529</v>
      </c>
      <c r="H32" s="4">
        <v>11</v>
      </c>
    </row>
    <row r="33" spans="1:8" s="5" customFormat="1" ht="18.75" customHeight="1" thickBot="1" thickTop="1">
      <c r="A33" s="15"/>
      <c r="B33" s="3" t="s">
        <v>11</v>
      </c>
      <c r="C33" s="4">
        <v>8243</v>
      </c>
      <c r="D33" s="4">
        <v>7938</v>
      </c>
      <c r="E33" s="4">
        <f t="shared" si="0"/>
        <v>16181</v>
      </c>
      <c r="F33" s="4">
        <f>595</f>
        <v>595</v>
      </c>
      <c r="G33" s="4">
        <f>1491</f>
        <v>1491</v>
      </c>
      <c r="H33" s="4">
        <f>99</f>
        <v>99</v>
      </c>
    </row>
    <row r="34" spans="1:8" s="5" customFormat="1" ht="18.75" customHeight="1" thickBot="1" thickTop="1">
      <c r="A34" s="15"/>
      <c r="B34" s="9" t="s">
        <v>12</v>
      </c>
      <c r="C34" s="10">
        <f aca="true" t="shared" si="4" ref="C34:H34">SUM(C29:C33)</f>
        <v>28895</v>
      </c>
      <c r="D34" s="10">
        <f t="shared" si="4"/>
        <v>29400</v>
      </c>
      <c r="E34" s="10">
        <f t="shared" si="4"/>
        <v>58295</v>
      </c>
      <c r="F34" s="10">
        <f t="shared" si="4"/>
        <v>1550</v>
      </c>
      <c r="G34" s="10">
        <f t="shared" si="4"/>
        <v>3560</v>
      </c>
      <c r="H34" s="10">
        <f t="shared" si="4"/>
        <v>145</v>
      </c>
    </row>
    <row r="35" spans="1:8" s="5" customFormat="1" ht="18.75" customHeight="1" thickBot="1" thickTop="1">
      <c r="A35" s="15" t="s">
        <v>23</v>
      </c>
      <c r="B35" s="3" t="s">
        <v>8</v>
      </c>
      <c r="C35" s="4">
        <v>619</v>
      </c>
      <c r="D35" s="4">
        <v>536</v>
      </c>
      <c r="E35" s="4">
        <f t="shared" si="0"/>
        <v>1155</v>
      </c>
      <c r="F35" s="4">
        <v>34</v>
      </c>
      <c r="G35" s="4">
        <v>74</v>
      </c>
      <c r="H35" s="4">
        <v>4</v>
      </c>
    </row>
    <row r="36" spans="1:8" s="5" customFormat="1" ht="18.75" customHeight="1" thickBot="1" thickTop="1">
      <c r="A36" s="15"/>
      <c r="B36" s="3" t="s">
        <v>9</v>
      </c>
      <c r="C36" s="4">
        <v>1677</v>
      </c>
      <c r="D36" s="4">
        <v>1793</v>
      </c>
      <c r="E36" s="4">
        <f t="shared" si="0"/>
        <v>3470</v>
      </c>
      <c r="F36" s="4">
        <v>75</v>
      </c>
      <c r="G36" s="4">
        <v>122</v>
      </c>
      <c r="H36" s="4">
        <v>4</v>
      </c>
    </row>
    <row r="37" spans="1:8" s="5" customFormat="1" ht="18.75" customHeight="1" thickBot="1" thickTop="1">
      <c r="A37" s="15"/>
      <c r="B37" s="3" t="s">
        <v>11</v>
      </c>
      <c r="C37" s="4">
        <v>273</v>
      </c>
      <c r="D37" s="4">
        <v>240</v>
      </c>
      <c r="E37" s="4">
        <f t="shared" si="0"/>
        <v>513</v>
      </c>
      <c r="F37" s="4">
        <v>23</v>
      </c>
      <c r="G37" s="4">
        <v>62</v>
      </c>
      <c r="H37" s="4">
        <v>6</v>
      </c>
    </row>
    <row r="38" spans="1:8" s="5" customFormat="1" ht="18.75" customHeight="1" thickBot="1" thickTop="1">
      <c r="A38" s="15"/>
      <c r="B38" s="9" t="s">
        <v>12</v>
      </c>
      <c r="C38" s="10">
        <f aca="true" t="shared" si="5" ref="C38:H38">SUM(C35:C37)</f>
        <v>2569</v>
      </c>
      <c r="D38" s="10">
        <f t="shared" si="5"/>
        <v>2569</v>
      </c>
      <c r="E38" s="10">
        <f t="shared" si="5"/>
        <v>5138</v>
      </c>
      <c r="F38" s="10">
        <f t="shared" si="5"/>
        <v>132</v>
      </c>
      <c r="G38" s="10">
        <f t="shared" si="5"/>
        <v>258</v>
      </c>
      <c r="H38" s="10">
        <f t="shared" si="5"/>
        <v>14</v>
      </c>
    </row>
    <row r="39" spans="1:8" s="5" customFormat="1" ht="18.75" customHeight="1" thickBot="1" thickTop="1">
      <c r="A39" s="16" t="s">
        <v>16</v>
      </c>
      <c r="B39" s="6" t="s">
        <v>8</v>
      </c>
      <c r="C39" s="8">
        <f>SUM(C9,C17,C24,C29,C35)</f>
        <v>14908</v>
      </c>
      <c r="D39" s="8">
        <f>SUM(D9,D17,D24,D29,D35)</f>
        <v>13053</v>
      </c>
      <c r="E39" s="8">
        <f t="shared" si="0"/>
        <v>27961</v>
      </c>
      <c r="F39" s="8">
        <f aca="true" t="shared" si="6" ref="F39:H40">SUM(F9,F17,F24,F29,F35)</f>
        <v>758</v>
      </c>
      <c r="G39" s="8">
        <f t="shared" si="6"/>
        <v>2005</v>
      </c>
      <c r="H39" s="8">
        <f t="shared" si="6"/>
        <v>52</v>
      </c>
    </row>
    <row r="40" spans="1:8" s="5" customFormat="1" ht="18.75" customHeight="1" thickBot="1" thickTop="1">
      <c r="A40" s="16"/>
      <c r="B40" s="6" t="s">
        <v>9</v>
      </c>
      <c r="C40" s="8">
        <f>SUM(C10,C18,C25,C30,C36)</f>
        <v>17076</v>
      </c>
      <c r="D40" s="8">
        <f>SUM(D10,D18,D25,D30,D36)</f>
        <v>19259</v>
      </c>
      <c r="E40" s="8">
        <f t="shared" si="0"/>
        <v>36335</v>
      </c>
      <c r="F40" s="8">
        <f t="shared" si="6"/>
        <v>849</v>
      </c>
      <c r="G40" s="8">
        <f t="shared" si="6"/>
        <v>1676</v>
      </c>
      <c r="H40" s="8">
        <f t="shared" si="6"/>
        <v>56</v>
      </c>
    </row>
    <row r="41" spans="1:8" s="5" customFormat="1" ht="18.75" customHeight="1" thickBot="1" thickTop="1">
      <c r="A41" s="16"/>
      <c r="B41" s="6" t="s">
        <v>10</v>
      </c>
      <c r="C41" s="8">
        <f>SUM(C11,C19,C31)</f>
        <v>2524</v>
      </c>
      <c r="D41" s="8">
        <f>SUM(D11,D19,D31)</f>
        <v>3048</v>
      </c>
      <c r="E41" s="8">
        <f t="shared" si="0"/>
        <v>5572</v>
      </c>
      <c r="F41" s="8">
        <f>SUM(F11,F19,F31)</f>
        <v>121</v>
      </c>
      <c r="G41" s="8">
        <f>SUM(G11,G19,G31)</f>
        <v>210</v>
      </c>
      <c r="H41" s="8">
        <f>SUM(H11,H19,H31)</f>
        <v>3</v>
      </c>
    </row>
    <row r="42" spans="1:8" s="5" customFormat="1" ht="18.75" customHeight="1" thickBot="1" thickTop="1">
      <c r="A42" s="16"/>
      <c r="B42" s="6" t="s">
        <v>18</v>
      </c>
      <c r="C42" s="8">
        <f>SUM(C12,C20)</f>
        <v>1511</v>
      </c>
      <c r="D42" s="8">
        <f>SUM(D12,D20)</f>
        <v>1456</v>
      </c>
      <c r="E42" s="8">
        <f t="shared" si="0"/>
        <v>2967</v>
      </c>
      <c r="F42" s="8">
        <f>SUM(F12,F20)</f>
        <v>80</v>
      </c>
      <c r="G42" s="8">
        <f>SUM(G12,G20)</f>
        <v>125</v>
      </c>
      <c r="H42" s="8">
        <f>SUM(H12,H20)</f>
        <v>3</v>
      </c>
    </row>
    <row r="43" spans="1:8" s="5" customFormat="1" ht="18.75" customHeight="1" thickBot="1" thickTop="1">
      <c r="A43" s="16"/>
      <c r="B43" s="6" t="s">
        <v>17</v>
      </c>
      <c r="C43" s="8">
        <f>SUM(C13,C21,C26,C32,)</f>
        <v>11415</v>
      </c>
      <c r="D43" s="8">
        <f>SUM(D13,D21,D26,D32)</f>
        <v>11291</v>
      </c>
      <c r="E43" s="8">
        <f t="shared" si="0"/>
        <v>22706</v>
      </c>
      <c r="F43" s="8">
        <f>SUM(F13,F21,F26,F32)</f>
        <v>494</v>
      </c>
      <c r="G43" s="8">
        <f>SUM(G13,G21,G26,G32)</f>
        <v>1104</v>
      </c>
      <c r="H43" s="8">
        <f>SUM(H13,H21,H26,H32)</f>
        <v>25</v>
      </c>
    </row>
    <row r="44" spans="1:8" s="5" customFormat="1" ht="18.75" customHeight="1" thickBot="1" thickTop="1">
      <c r="A44" s="16"/>
      <c r="B44" s="6" t="s">
        <v>19</v>
      </c>
      <c r="C44" s="8">
        <f>SUM(C14)</f>
        <v>807</v>
      </c>
      <c r="D44" s="8">
        <f>SUM(D14)</f>
        <v>706</v>
      </c>
      <c r="E44" s="8">
        <f t="shared" si="0"/>
        <v>1513</v>
      </c>
      <c r="F44" s="8">
        <f>SUM(F14)</f>
        <v>55</v>
      </c>
      <c r="G44" s="8">
        <f>SUM(G14)</f>
        <v>94</v>
      </c>
      <c r="H44" s="8">
        <f>SUM(H14)</f>
        <v>2</v>
      </c>
    </row>
    <row r="45" spans="1:8" s="5" customFormat="1" ht="18.75" customHeight="1" thickBot="1" thickTop="1">
      <c r="A45" s="16"/>
      <c r="B45" s="6" t="s">
        <v>11</v>
      </c>
      <c r="C45" s="8">
        <f>SUM(C15,C22,C27,C33,C37)</f>
        <v>12758</v>
      </c>
      <c r="D45" s="8">
        <f>SUM(D15,D22,D27,D33,D37)</f>
        <v>12143</v>
      </c>
      <c r="E45" s="8">
        <f t="shared" si="0"/>
        <v>24901</v>
      </c>
      <c r="F45" s="8">
        <f>SUM(F15,F22,F27,F33,F37)</f>
        <v>924</v>
      </c>
      <c r="G45" s="8">
        <f>SUM(G15,G22,G27,G33,G37)</f>
        <v>2535</v>
      </c>
      <c r="H45" s="8">
        <f>SUM(H15,H22,H27,H33,H37)</f>
        <v>151</v>
      </c>
    </row>
    <row r="46" spans="1:8" s="5" customFormat="1" ht="18.75" customHeight="1" thickBot="1" thickTop="1">
      <c r="A46" s="16"/>
      <c r="B46" s="7" t="s">
        <v>12</v>
      </c>
      <c r="C46" s="8">
        <f aca="true" t="shared" si="7" ref="C46:H46">SUM(C39:C45)</f>
        <v>60999</v>
      </c>
      <c r="D46" s="8">
        <f t="shared" si="7"/>
        <v>60956</v>
      </c>
      <c r="E46" s="8">
        <f t="shared" si="7"/>
        <v>121955</v>
      </c>
      <c r="F46" s="8">
        <f t="shared" si="7"/>
        <v>3281</v>
      </c>
      <c r="G46" s="8">
        <f t="shared" si="7"/>
        <v>7749</v>
      </c>
      <c r="H46" s="8">
        <f t="shared" si="7"/>
        <v>292</v>
      </c>
    </row>
    <row r="47" ht="13.5" thickTop="1"/>
  </sheetData>
  <sheetProtection/>
  <mergeCells count="16">
    <mergeCell ref="A39:A46"/>
    <mergeCell ref="A1:H1"/>
    <mergeCell ref="A2:H2"/>
    <mergeCell ref="A4:H4"/>
    <mergeCell ref="A5:H5"/>
    <mergeCell ref="A7:A8"/>
    <mergeCell ref="B7:B8"/>
    <mergeCell ref="F7:F8"/>
    <mergeCell ref="G7:G8"/>
    <mergeCell ref="H7:H8"/>
    <mergeCell ref="C7:E7"/>
    <mergeCell ref="A9:A16"/>
    <mergeCell ref="A17:A23"/>
    <mergeCell ref="A24:A28"/>
    <mergeCell ref="A29:A34"/>
    <mergeCell ref="A35:A38"/>
  </mergeCells>
  <printOptions horizontalCentered="1"/>
  <pageMargins left="0.7874015748031497" right="0.7874015748031497" top="0.57" bottom="0.2755905511811024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lportillo</cp:lastModifiedBy>
  <cp:lastPrinted>2013-10-10T16:21:39Z</cp:lastPrinted>
  <dcterms:created xsi:type="dcterms:W3CDTF">2007-02-15T20:30:04Z</dcterms:created>
  <dcterms:modified xsi:type="dcterms:W3CDTF">2013-10-10T16:31:01Z</dcterms:modified>
  <cp:category/>
  <cp:version/>
  <cp:contentType/>
  <cp:contentStatus/>
</cp:coreProperties>
</file>